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sv0110\USER\01各課\S03地域整備課\G3整備\水道係\80_調書関係\R7\20260114【京都府自治振興課 依頼26(金)〆】公営企業に係る「経営比較分析表」(令和６年度決算)の分析等について\"/>
    </mc:Choice>
  </mc:AlternateContent>
  <xr:revisionPtr revIDLastSave="0" documentId="13_ncr:1_{75985C26-2E5E-455F-A292-F32DC8734A60}" xr6:coauthVersionLast="47" xr6:coauthVersionMax="47" xr10:uidLastSave="{00000000-0000-0000-0000-000000000000}"/>
  <workbookProtection workbookAlgorithmName="SHA-512" workbookHashValue="Nb6rqQNCl1JWELZ+/8Wk8sSRTPSBbEaa9o0u3hBIl3o9xgHZMWprnY7zSr/R01cGm+jQRySyfqDKtQRcuE0Qng==" workbookSaltValue="iB6rwfCTa91wv/yNNsot6Q=="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T6" i="5"/>
  <c r="AT8" i="4" s="1"/>
  <c r="S6" i="5"/>
  <c r="AL8" i="4" s="1"/>
  <c r="R6" i="5"/>
  <c r="AD10" i="4" s="1"/>
  <c r="Q6" i="5"/>
  <c r="P6" i="5"/>
  <c r="P10" i="4" s="1"/>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H85" i="4"/>
  <c r="W10" i="4"/>
  <c r="BB8" i="4"/>
  <c r="AD8" i="4"/>
  <c r="W8" i="4"/>
  <c r="B8" i="4"/>
  <c r="B6"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<sst xmlns="http://schemas.openxmlformats.org/spreadsheetml/2006/main" count="319" uniqueCount="115">
  <si>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</si>
  <si>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</si>
  <si>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</si>
  <si>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</si>
  <si>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</si>
  <si>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</si>
  <si>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</si>
  <si>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</si>
  <si>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</si>
  <si>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</si>
  <si>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</si>
  <si>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</si>
  <si>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</si>
  <si>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</si>
  <si>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</si>
  <si>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</si>
  <si>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</si>
  <si>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</si>
  <si>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</si>
  <si>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</si>
  <si>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</si>
  <si>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</si>
  <si>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</si>
  <si>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</si>
  <si>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</si>
  <si>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</si>
  <si>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</si>
  <si>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</si>
  <si>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</si>
  <si>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</si>
  <si>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</si>
  <si>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</si>
  <si>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</si>
  <si>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</si>
  <si>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</si>
  <si>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</si>
  <si>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</si>
  <si>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</si>
  <si>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</si>
  <si>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</si>
  <si>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</si>
  <si>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</si>
  <si>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</si>
  <si>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</si>
  <si>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</si>
  <si>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</si>
  <si>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</si>
  <si>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</si>
  <si>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</si>
  <si>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</si>
  <si>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</si>
  <si>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</si>
  <si>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</si>
  <si>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</si>
  <si>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</si>
  <si>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</si>
  <si>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</si>
  <si>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</si>
  <si>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</si>
  <si>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</si>
  <si>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</si>
  <si>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</si>
  <si>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</si>
  <si>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</si>
  <si>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</si>
  <si>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</si>
  <si>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</si>
  <si>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</si>
  <si>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</si>
  <si>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</si>
  <si>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</si>
  <si>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</si>
  <si>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</si>
  <si>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</si>
  <si>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</si>
  <si>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</si>
  <si>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</si>
  <si>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</si>
  <si>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</si>
  <si>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</si>
  <si>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</si>
  <si>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</si>
  <si>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</si>
  <si>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</si>
  <si>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</si>
  <si>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</si>
  <si>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</si>
  <si>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</si>
  <si>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</si>
  <si>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</si>
  <si>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</si>
  <si>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</si>
  <si>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</si>
  <si>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</si>
  <si>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</si>
  <si>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</si>
  <si>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伊根町</t>
  </si>
  <si>
    <t>法適用</t>
  </si>
  <si>
    <t>下水道事業</t>
  </si>
  <si>
    <t>漁業集落排水</t>
  </si>
  <si>
    <t>H2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</si>
  <si>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</si>
  <si>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</si>
  <si>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</si>
  <si>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</si>
  <si>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</si>
  <si>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</si>
  <si>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</si>
  <si>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</si>
  <si>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</si>
  <si>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</si>
  <si>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</si>
  <si>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供用開始後25年程度で、更新の必要がある管渠はないが、施設全体は減価償却が進んでいるため計画に基づき、更新を行い管理を行っている。</t>
    <phoneticPr fontId="4"/>
  </si>
  <si>
    <t>①類似団体と比較して低い数値で、100％を下回っており、経費削減等により経営改善を図る必要がある。
②類似団体と比較して低い数値ではあるものの、0％からは離れた数値となっており、経営改善を図る必要がある。
③保有する流動資産が少なく一般会計からの繰入れに依存する形となっている。
④施設建設後、間がなく、地方債残額が多くなっているため、類似団体と比較して数値が大きくなっている。償還に伴い減少が見込まれるが、一層の営業収益確保を行う必要がある。
⑤⑥使用量が少なく、地方債償還が多くなっているため、類似団体と比較しても経費回収率は低く、汚水処理原価は高くなっており、一般会計からの繰入れに頼っている状況である。
⑦接続件数、有収水量の増加により利用率は類似団体と比較すると高い数値となっている。一方で数値は依然として低いためさらなる下水道への接続を促すと同時に、施設の適正規模の把握をし、規模の縮小を検討する必要がある。
⑧類似団体と比較して高い数値となっているが、更なる水洗化率の向上に向けて取り組みを行い、営業収益の確保に努めたい。</t>
    <rPh sb="1" eb="5">
      <t>ルイジダンタイ</t>
    </rPh>
    <rPh sb="6" eb="8">
      <t>ヒカク</t>
    </rPh>
    <rPh sb="21" eb="23">
      <t>シタマワ</t>
    </rPh>
    <rPh sb="32" eb="33">
      <t>トウ</t>
    </rPh>
    <rPh sb="51" eb="55">
      <t>ルイジダンタイ</t>
    </rPh>
    <rPh sb="56" eb="58">
      <t>ヒカク</t>
    </rPh>
    <rPh sb="60" eb="61">
      <t>ヒク</t>
    </rPh>
    <rPh sb="62" eb="64">
      <t>スウチ</t>
    </rPh>
    <rPh sb="77" eb="78">
      <t>ハナ</t>
    </rPh>
    <rPh sb="80" eb="82">
      <t>スウチ</t>
    </rPh>
    <rPh sb="89" eb="93">
      <t>ケイエイカイゼン</t>
    </rPh>
    <rPh sb="94" eb="95">
      <t>ハカ</t>
    </rPh>
    <rPh sb="96" eb="98">
      <t>ヒツヨウ</t>
    </rPh>
    <rPh sb="197" eb="199">
      <t>ミコ</t>
    </rPh>
    <rPh sb="312" eb="316">
      <t>ユウシュウスイリョウ</t>
    </rPh>
    <rPh sb="347" eb="349">
      <t>イッポウ</t>
    </rPh>
    <rPh sb="350" eb="352">
      <t>スウチ</t>
    </rPh>
    <rPh sb="353" eb="355">
      <t>イゼン</t>
    </rPh>
    <rPh sb="358" eb="359">
      <t>ヒク</t>
    </rPh>
    <rPh sb="368" eb="369">
      <t>ドウ</t>
    </rPh>
    <rPh sb="412" eb="416">
      <t>ルイジダンタイ</t>
    </rPh>
    <rPh sb="417" eb="419">
      <t>ヒカク</t>
    </rPh>
    <rPh sb="421" eb="422">
      <t>タカ</t>
    </rPh>
    <rPh sb="423" eb="425">
      <t>スウチ</t>
    </rPh>
    <rPh sb="452" eb="453">
      <t>オコナ</t>
    </rPh>
    <rPh sb="455" eb="459">
      <t>エイギョウシュウエキ</t>
    </rPh>
    <rPh sb="460" eb="462">
      <t>カクホ</t>
    </rPh>
    <rPh sb="463" eb="464">
      <t>ツト</t>
    </rPh>
    <phoneticPr fontId="4"/>
  </si>
  <si>
    <t>現在の事業運営については、水洗化率の向上で料金収入は増加しているが、物価高騰の影響などから費用が増加する厳しい現状にある。令和6年度から公営企業法を適用し、公営企業会計に移行したことにより経営・資産の見える化を図り、より一層の経営効率化を図るが必要がある。</t>
    <rPh sb="0" eb="2">
      <t>ゲンザイ</t>
    </rPh>
    <rPh sb="3" eb="7">
      <t>ジギョウウンエイ</t>
    </rPh>
    <rPh sb="13" eb="17">
      <t>スイセンカリツ</t>
    </rPh>
    <rPh sb="18" eb="20">
      <t>コウジョウ</t>
    </rPh>
    <rPh sb="34" eb="38">
      <t>ブッカコウトウ</t>
    </rPh>
    <rPh sb="39" eb="41">
      <t>エイキョウ</t>
    </rPh>
    <rPh sb="45" eb="47">
      <t>ヒヨウ</t>
    </rPh>
    <rPh sb="48" eb="50">
      <t>ゾウカ</t>
    </rPh>
    <rPh sb="52" eb="53">
      <t>キビ</t>
    </rPh>
    <rPh sb="55" eb="57">
      <t>ゲンジョウ</t>
    </rPh>
    <rPh sb="61" eb="63">
      <t>レイワ</t>
    </rPh>
    <rPh sb="64" eb="66">
      <t>ネンド</t>
    </rPh>
    <rPh sb="68" eb="73">
      <t>コウエイキギョウホウ</t>
    </rPh>
    <rPh sb="74" eb="76">
      <t>テキヨウ</t>
    </rPh>
    <rPh sb="78" eb="82">
      <t>コウエイキギョウ</t>
    </rPh>
    <rPh sb="82" eb="84">
      <t>カイケイ</t>
    </rPh>
    <rPh sb="85" eb="87">
      <t>イコウ</t>
    </rPh>
    <rPh sb="94" eb="96">
      <t>ケイエイ</t>
    </rPh>
    <rPh sb="97" eb="99">
      <t>シサン</t>
    </rPh>
    <rPh sb="100" eb="101">
      <t>ミ</t>
    </rPh>
    <rPh sb="103" eb="104">
      <t>カ</t>
    </rPh>
    <rPh sb="105" eb="106">
      <t>ハカ</t>
    </rPh>
    <rPh sb="110" eb="112">
      <t>イッソウ</t>
    </rPh>
    <rPh sb="113" eb="115">
      <t>ケイエイ</t>
    </rPh>
    <rPh sb="115" eb="118">
      <t>コウリツカ</t>
    </rPh>
    <rPh sb="119" eb="120">
      <t>ハカ</t>
    </rPh>
    <rPh sb="122" eb="12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</si>
</sst>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D55-4463-BCC6-BD5A2B6B472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1D55-4463-BCC6-BD5A2B6B472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38.74</c:v>
                </c:pt>
              </c:numCache>
            </c:numRef>
          </c:val>
          <c:extLst>
            <c:ext xmlns:c16="http://schemas.microsoft.com/office/drawing/2014/chart" uri="{C3380CC4-5D6E-409C-BE32-E72D297353CC}">
              <c16:uniqueId val="{00000000-EE0B-4E7F-B3E9-9CF8C0DB6F4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27.81</c:v>
                </c:pt>
              </c:numCache>
            </c:numRef>
          </c:val>
          <c:smooth val="0"/>
          <c:extLst>
            <c:ext xmlns:c16="http://schemas.microsoft.com/office/drawing/2014/chart" uri="{C3380CC4-5D6E-409C-BE32-E72D297353CC}">
              <c16:uniqueId val="{00000001-EE0B-4E7F-B3E9-9CF8C0DB6F4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88.37</c:v>
                </c:pt>
              </c:numCache>
            </c:numRef>
          </c:val>
          <c:extLst>
            <c:ext xmlns:c16="http://schemas.microsoft.com/office/drawing/2014/chart" uri="{C3380CC4-5D6E-409C-BE32-E72D297353CC}">
              <c16:uniqueId val="{00000000-C7D9-4E0F-8B5E-8D1837D3667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78.680000000000007</c:v>
                </c:pt>
              </c:numCache>
            </c:numRef>
          </c:val>
          <c:smooth val="0"/>
          <c:extLst>
            <c:ext xmlns:c16="http://schemas.microsoft.com/office/drawing/2014/chart" uri="{C3380CC4-5D6E-409C-BE32-E72D297353CC}">
              <c16:uniqueId val="{00000001-C7D9-4E0F-8B5E-8D1837D3667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82.8</c:v>
                </c:pt>
              </c:numCache>
            </c:numRef>
          </c:val>
          <c:extLst>
            <c:ext xmlns:c16="http://schemas.microsoft.com/office/drawing/2014/chart" uri="{C3380CC4-5D6E-409C-BE32-E72D297353CC}">
              <c16:uniqueId val="{00000000-DAE6-4D57-B6AF-61B1A899F43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107.11</c:v>
                </c:pt>
              </c:numCache>
            </c:numRef>
          </c:val>
          <c:smooth val="0"/>
          <c:extLst>
            <c:ext xmlns:c16="http://schemas.microsoft.com/office/drawing/2014/chart" uri="{C3380CC4-5D6E-409C-BE32-E72D297353CC}">
              <c16:uniqueId val="{00000001-DAE6-4D57-B6AF-61B1A899F43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38.24</c:v>
                </c:pt>
              </c:numCache>
            </c:numRef>
          </c:val>
          <c:extLst>
            <c:ext xmlns:c16="http://schemas.microsoft.com/office/drawing/2014/chart" uri="{C3380CC4-5D6E-409C-BE32-E72D297353CC}">
              <c16:uniqueId val="{00000000-A300-4142-B28C-B3384C977F0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23.92</c:v>
                </c:pt>
              </c:numCache>
            </c:numRef>
          </c:val>
          <c:smooth val="0"/>
          <c:extLst>
            <c:ext xmlns:c16="http://schemas.microsoft.com/office/drawing/2014/chart" uri="{C3380CC4-5D6E-409C-BE32-E72D297353CC}">
              <c16:uniqueId val="{00000001-A300-4142-B28C-B3384C977F0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A3D-4958-9370-35A6A1DF1C6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AA3D-4958-9370-35A6A1DF1C6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92.69</c:v>
                </c:pt>
              </c:numCache>
            </c:numRef>
          </c:val>
          <c:extLst>
            <c:ext xmlns:c16="http://schemas.microsoft.com/office/drawing/2014/chart" uri="{C3380CC4-5D6E-409C-BE32-E72D297353CC}">
              <c16:uniqueId val="{00000000-C1E6-4951-A96A-614665DDB94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108.76</c:v>
                </c:pt>
              </c:numCache>
            </c:numRef>
          </c:val>
          <c:smooth val="0"/>
          <c:extLst>
            <c:ext xmlns:c16="http://schemas.microsoft.com/office/drawing/2014/chart" uri="{C3380CC4-5D6E-409C-BE32-E72D297353CC}">
              <c16:uniqueId val="{00000001-C1E6-4951-A96A-614665DDB94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67.66</c:v>
                </c:pt>
              </c:numCache>
            </c:numRef>
          </c:val>
          <c:extLst>
            <c:ext xmlns:c16="http://schemas.microsoft.com/office/drawing/2014/chart" uri="{C3380CC4-5D6E-409C-BE32-E72D297353CC}">
              <c16:uniqueId val="{00000000-10D7-45AE-A33B-03A026BBF23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72.13</c:v>
                </c:pt>
              </c:numCache>
            </c:numRef>
          </c:val>
          <c:smooth val="0"/>
          <c:extLst>
            <c:ext xmlns:c16="http://schemas.microsoft.com/office/drawing/2014/chart" uri="{C3380CC4-5D6E-409C-BE32-E72D297353CC}">
              <c16:uniqueId val="{00000001-10D7-45AE-A33B-03A026BBF23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3019.86</c:v>
                </c:pt>
              </c:numCache>
            </c:numRef>
          </c:val>
          <c:extLst>
            <c:ext xmlns:c16="http://schemas.microsoft.com/office/drawing/2014/chart" uri="{C3380CC4-5D6E-409C-BE32-E72D297353CC}">
              <c16:uniqueId val="{00000000-702D-4E2B-B81A-FD8F13F7BBD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1420.25</c:v>
                </c:pt>
              </c:numCache>
            </c:numRef>
          </c:val>
          <c:smooth val="0"/>
          <c:extLst>
            <c:ext xmlns:c16="http://schemas.microsoft.com/office/drawing/2014/chart" uri="{C3380CC4-5D6E-409C-BE32-E72D297353CC}">
              <c16:uniqueId val="{00000001-702D-4E2B-B81A-FD8F13F7BBD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19.25</c:v>
                </c:pt>
              </c:numCache>
            </c:numRef>
          </c:val>
          <c:extLst>
            <c:ext xmlns:c16="http://schemas.microsoft.com/office/drawing/2014/chart" uri="{C3380CC4-5D6E-409C-BE32-E72D297353CC}">
              <c16:uniqueId val="{00000000-CCD8-4C86-87F2-85401EF4FF5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32.700000000000003</c:v>
                </c:pt>
              </c:numCache>
            </c:numRef>
          </c:val>
          <c:smooth val="0"/>
          <c:extLst>
            <c:ext xmlns:c16="http://schemas.microsoft.com/office/drawing/2014/chart" uri="{C3380CC4-5D6E-409C-BE32-E72D297353CC}">
              <c16:uniqueId val="{00000001-CCD8-4C86-87F2-85401EF4FF5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937.52</c:v>
                </c:pt>
              </c:numCache>
            </c:numRef>
          </c:val>
          <c:extLst>
            <c:ext xmlns:c16="http://schemas.microsoft.com/office/drawing/2014/chart" uri="{C3380CC4-5D6E-409C-BE32-E72D297353CC}">
              <c16:uniqueId val="{00000000-0E7A-4D41-9071-B65F84171D0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536.16999999999996</c:v>
                </c:pt>
              </c:numCache>
            </c:numRef>
          </c:val>
          <c:smooth val="0"/>
          <c:extLst>
            <c:ext xmlns:c16="http://schemas.microsoft.com/office/drawing/2014/chart" uri="{C3380CC4-5D6E-409C-BE32-E72D297353CC}">
              <c16:uniqueId val="{00000001-0E7A-4D41-9071-B65F84171D0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90" zoomScaleNormal="9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京都府　伊根町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漁業集落排水</v>
      </c>
      <c r="Q8" s="64"/>
      <c r="R8" s="64"/>
      <c r="S8" s="64"/>
      <c r="T8" s="64"/>
      <c r="U8" s="64"/>
      <c r="V8" s="64"/>
      <c r="W8" s="64" t="str">
        <f>データ!L6</f>
        <v>H2</v>
      </c>
      <c r="X8" s="64"/>
      <c r="Y8" s="64"/>
      <c r="Z8" s="64"/>
      <c r="AA8" s="64"/>
      <c r="AB8" s="64"/>
      <c r="AC8" s="64"/>
      <c r="AD8" s="65" t="str">
        <f>データ!$M$6</f>
        <v>非設置</v>
      </c>
      <c r="AE8" s="65"/>
      <c r="AF8" s="65"/>
      <c r="AG8" s="65"/>
      <c r="AH8" s="65"/>
      <c r="AI8" s="65"/>
      <c r="AJ8" s="65"/>
      <c r="AK8" s="3"/>
      <c r="AL8" s="45">
        <f>データ!S6</f>
        <v>1861</v>
      </c>
      <c r="AM8" s="45"/>
      <c r="AN8" s="45"/>
      <c r="AO8" s="45"/>
      <c r="AP8" s="45"/>
      <c r="AQ8" s="45"/>
      <c r="AR8" s="45"/>
      <c r="AS8" s="45"/>
      <c r="AT8" s="44">
        <f>データ!T6</f>
        <v>61.95</v>
      </c>
      <c r="AU8" s="44"/>
      <c r="AV8" s="44"/>
      <c r="AW8" s="44"/>
      <c r="AX8" s="44"/>
      <c r="AY8" s="44"/>
      <c r="AZ8" s="44"/>
      <c r="BA8" s="44"/>
      <c r="BB8" s="44">
        <f>データ!U6</f>
        <v>30.04</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67.25</v>
      </c>
      <c r="J10" s="44"/>
      <c r="K10" s="44"/>
      <c r="L10" s="44"/>
      <c r="M10" s="44"/>
      <c r="N10" s="44"/>
      <c r="O10" s="44"/>
      <c r="P10" s="44">
        <f>データ!P6</f>
        <v>57.4</v>
      </c>
      <c r="Q10" s="44"/>
      <c r="R10" s="44"/>
      <c r="S10" s="44"/>
      <c r="T10" s="44"/>
      <c r="U10" s="44"/>
      <c r="V10" s="44"/>
      <c r="W10" s="44">
        <f>データ!Q6</f>
        <v>99.56</v>
      </c>
      <c r="X10" s="44"/>
      <c r="Y10" s="44"/>
      <c r="Z10" s="44"/>
      <c r="AA10" s="44"/>
      <c r="AB10" s="44"/>
      <c r="AC10" s="44"/>
      <c r="AD10" s="45">
        <f>データ!R6</f>
        <v>3500</v>
      </c>
      <c r="AE10" s="45"/>
      <c r="AF10" s="45"/>
      <c r="AG10" s="45"/>
      <c r="AH10" s="45"/>
      <c r="AI10" s="45"/>
      <c r="AJ10" s="45"/>
      <c r="AK10" s="2"/>
      <c r="AL10" s="45">
        <f>データ!V6</f>
        <v>1066</v>
      </c>
      <c r="AM10" s="45"/>
      <c r="AN10" s="45"/>
      <c r="AO10" s="45"/>
      <c r="AP10" s="45"/>
      <c r="AQ10" s="45"/>
      <c r="AR10" s="45"/>
      <c r="AS10" s="45"/>
      <c r="AT10" s="44">
        <f>データ!W6</f>
        <v>0.75</v>
      </c>
      <c r="AU10" s="44"/>
      <c r="AV10" s="44"/>
      <c r="AW10" s="44"/>
      <c r="AX10" s="44"/>
      <c r="AY10" s="44"/>
      <c r="AZ10" s="44"/>
      <c r="BA10" s="44"/>
      <c r="BB10" s="44">
        <f>データ!X6</f>
        <v>1421.33</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ylh+h7VhTZF7b0Qfp9da4erIxhwyV3Bjv/QGnm2ifI95iUMQrSUQoVyS3BdQjo783McJ1l3cHOVWWaL0ONGmag==" saltValue="QNs9ks+AjfNhFcr9GM/7v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264636</v>
      </c>
      <c r="D6" s="19">
        <f t="shared" si="3"/>
        <v>46</v>
      </c>
      <c r="E6" s="19">
        <f t="shared" si="3"/>
        <v>17</v>
      </c>
      <c r="F6" s="19">
        <f t="shared" si="3"/>
        <v>6</v>
      </c>
      <c r="G6" s="19">
        <f t="shared" si="3"/>
        <v>0</v>
      </c>
      <c r="H6" s="19" t="str">
        <f t="shared" si="3"/>
        <v>京都府　伊根町</v>
      </c>
      <c r="I6" s="19" t="str">
        <f t="shared" si="3"/>
        <v>法適用</v>
      </c>
      <c r="J6" s="19" t="str">
        <f t="shared" si="3"/>
        <v>下水道事業</v>
      </c>
      <c r="K6" s="19" t="str">
        <f t="shared" si="3"/>
        <v>漁業集落排水</v>
      </c>
      <c r="L6" s="19" t="str">
        <f t="shared" si="3"/>
        <v>H2</v>
      </c>
      <c r="M6" s="19" t="str">
        <f t="shared" si="3"/>
        <v>非設置</v>
      </c>
      <c r="N6" s="20" t="str">
        <f t="shared" si="3"/>
        <v>-</v>
      </c>
      <c r="O6" s="20">
        <f t="shared" si="3"/>
        <v>67.25</v>
      </c>
      <c r="P6" s="20">
        <f t="shared" si="3"/>
        <v>57.4</v>
      </c>
      <c r="Q6" s="20">
        <f t="shared" si="3"/>
        <v>99.56</v>
      </c>
      <c r="R6" s="20">
        <f t="shared" si="3"/>
        <v>3500</v>
      </c>
      <c r="S6" s="20">
        <f t="shared" si="3"/>
        <v>1861</v>
      </c>
      <c r="T6" s="20">
        <f t="shared" si="3"/>
        <v>61.95</v>
      </c>
      <c r="U6" s="20">
        <f t="shared" si="3"/>
        <v>30.04</v>
      </c>
      <c r="V6" s="20">
        <f t="shared" si="3"/>
        <v>1066</v>
      </c>
      <c r="W6" s="20">
        <f t="shared" si="3"/>
        <v>0.75</v>
      </c>
      <c r="X6" s="20">
        <f t="shared" si="3"/>
        <v>1421.33</v>
      </c>
      <c r="Y6" s="21" t="str">
        <f>IF(Y7="",NA(),Y7)</f>
        <v>-</v>
      </c>
      <c r="Z6" s="21" t="str">
        <f t="shared" ref="Z6:AH6" si="4">IF(Z7="",NA(),Z7)</f>
        <v>-</v>
      </c>
      <c r="AA6" s="21" t="str">
        <f t="shared" si="4"/>
        <v>-</v>
      </c>
      <c r="AB6" s="21" t="str">
        <f t="shared" si="4"/>
        <v>-</v>
      </c>
      <c r="AC6" s="21">
        <f t="shared" si="4"/>
        <v>82.8</v>
      </c>
      <c r="AD6" s="21" t="str">
        <f t="shared" si="4"/>
        <v>-</v>
      </c>
      <c r="AE6" s="21" t="str">
        <f t="shared" si="4"/>
        <v>-</v>
      </c>
      <c r="AF6" s="21" t="str">
        <f t="shared" si="4"/>
        <v>-</v>
      </c>
      <c r="AG6" s="21" t="str">
        <f t="shared" si="4"/>
        <v>-</v>
      </c>
      <c r="AH6" s="21">
        <f t="shared" si="4"/>
        <v>107.11</v>
      </c>
      <c r="AI6" s="20" t="str">
        <f>IF(AI7="","",IF(AI7="-","【-】","【"&amp;SUBSTITUTE(TEXT(AI7,"#,##0.00"),"-","△")&amp;"】"))</f>
        <v>【104.55】</v>
      </c>
      <c r="AJ6" s="21" t="str">
        <f>IF(AJ7="",NA(),AJ7)</f>
        <v>-</v>
      </c>
      <c r="AK6" s="21" t="str">
        <f t="shared" ref="AK6:AS6" si="5">IF(AK7="",NA(),AK7)</f>
        <v>-</v>
      </c>
      <c r="AL6" s="21" t="str">
        <f t="shared" si="5"/>
        <v>-</v>
      </c>
      <c r="AM6" s="21" t="str">
        <f t="shared" si="5"/>
        <v>-</v>
      </c>
      <c r="AN6" s="21">
        <f t="shared" si="5"/>
        <v>92.69</v>
      </c>
      <c r="AO6" s="21" t="str">
        <f t="shared" si="5"/>
        <v>-</v>
      </c>
      <c r="AP6" s="21" t="str">
        <f t="shared" si="5"/>
        <v>-</v>
      </c>
      <c r="AQ6" s="21" t="str">
        <f t="shared" si="5"/>
        <v>-</v>
      </c>
      <c r="AR6" s="21" t="str">
        <f t="shared" si="5"/>
        <v>-</v>
      </c>
      <c r="AS6" s="21">
        <f t="shared" si="5"/>
        <v>108.76</v>
      </c>
      <c r="AT6" s="20" t="str">
        <f>IF(AT7="","",IF(AT7="-","【-】","【"&amp;SUBSTITUTE(TEXT(AT7,"#,##0.00"),"-","△")&amp;"】"))</f>
        <v>【84.87】</v>
      </c>
      <c r="AU6" s="21" t="str">
        <f>IF(AU7="",NA(),AU7)</f>
        <v>-</v>
      </c>
      <c r="AV6" s="21" t="str">
        <f t="shared" ref="AV6:BD6" si="6">IF(AV7="",NA(),AV7)</f>
        <v>-</v>
      </c>
      <c r="AW6" s="21" t="str">
        <f t="shared" si="6"/>
        <v>-</v>
      </c>
      <c r="AX6" s="21" t="str">
        <f t="shared" si="6"/>
        <v>-</v>
      </c>
      <c r="AY6" s="21">
        <f t="shared" si="6"/>
        <v>67.66</v>
      </c>
      <c r="AZ6" s="21" t="str">
        <f t="shared" si="6"/>
        <v>-</v>
      </c>
      <c r="BA6" s="21" t="str">
        <f t="shared" si="6"/>
        <v>-</v>
      </c>
      <c r="BB6" s="21" t="str">
        <f t="shared" si="6"/>
        <v>-</v>
      </c>
      <c r="BC6" s="21" t="str">
        <f t="shared" si="6"/>
        <v>-</v>
      </c>
      <c r="BD6" s="21">
        <f t="shared" si="6"/>
        <v>72.13</v>
      </c>
      <c r="BE6" s="20" t="str">
        <f>IF(BE7="","",IF(BE7="-","【-】","【"&amp;SUBSTITUTE(TEXT(BE7,"#,##0.00"),"-","△")&amp;"】"))</f>
        <v>【71.46】</v>
      </c>
      <c r="BF6" s="21" t="str">
        <f>IF(BF7="",NA(),BF7)</f>
        <v>-</v>
      </c>
      <c r="BG6" s="21" t="str">
        <f t="shared" ref="BG6:BO6" si="7">IF(BG7="",NA(),BG7)</f>
        <v>-</v>
      </c>
      <c r="BH6" s="21" t="str">
        <f t="shared" si="7"/>
        <v>-</v>
      </c>
      <c r="BI6" s="21" t="str">
        <f t="shared" si="7"/>
        <v>-</v>
      </c>
      <c r="BJ6" s="21">
        <f t="shared" si="7"/>
        <v>3019.86</v>
      </c>
      <c r="BK6" s="21" t="str">
        <f t="shared" si="7"/>
        <v>-</v>
      </c>
      <c r="BL6" s="21" t="str">
        <f t="shared" si="7"/>
        <v>-</v>
      </c>
      <c r="BM6" s="21" t="str">
        <f t="shared" si="7"/>
        <v>-</v>
      </c>
      <c r="BN6" s="21" t="str">
        <f t="shared" si="7"/>
        <v>-</v>
      </c>
      <c r="BO6" s="21">
        <f t="shared" si="7"/>
        <v>1420.25</v>
      </c>
      <c r="BP6" s="20" t="str">
        <f>IF(BP7="","",IF(BP7="-","【-】","【"&amp;SUBSTITUTE(TEXT(BP7,"#,##0.00"),"-","△")&amp;"】"))</f>
        <v>【1,223.19】</v>
      </c>
      <c r="BQ6" s="21" t="str">
        <f>IF(BQ7="",NA(),BQ7)</f>
        <v>-</v>
      </c>
      <c r="BR6" s="21" t="str">
        <f t="shared" ref="BR6:BZ6" si="8">IF(BR7="",NA(),BR7)</f>
        <v>-</v>
      </c>
      <c r="BS6" s="21" t="str">
        <f t="shared" si="8"/>
        <v>-</v>
      </c>
      <c r="BT6" s="21" t="str">
        <f t="shared" si="8"/>
        <v>-</v>
      </c>
      <c r="BU6" s="21">
        <f t="shared" si="8"/>
        <v>19.25</v>
      </c>
      <c r="BV6" s="21" t="str">
        <f t="shared" si="8"/>
        <v>-</v>
      </c>
      <c r="BW6" s="21" t="str">
        <f t="shared" si="8"/>
        <v>-</v>
      </c>
      <c r="BX6" s="21" t="str">
        <f t="shared" si="8"/>
        <v>-</v>
      </c>
      <c r="BY6" s="21" t="str">
        <f t="shared" si="8"/>
        <v>-</v>
      </c>
      <c r="BZ6" s="21">
        <f t="shared" si="8"/>
        <v>32.700000000000003</v>
      </c>
      <c r="CA6" s="20" t="str">
        <f>IF(CA7="","",IF(CA7="-","【-】","【"&amp;SUBSTITUTE(TEXT(CA7,"#,##0.00"),"-","△")&amp;"】"))</f>
        <v>【37.21】</v>
      </c>
      <c r="CB6" s="21" t="str">
        <f>IF(CB7="",NA(),CB7)</f>
        <v>-</v>
      </c>
      <c r="CC6" s="21" t="str">
        <f t="shared" ref="CC6:CK6" si="9">IF(CC7="",NA(),CC7)</f>
        <v>-</v>
      </c>
      <c r="CD6" s="21" t="str">
        <f t="shared" si="9"/>
        <v>-</v>
      </c>
      <c r="CE6" s="21" t="str">
        <f t="shared" si="9"/>
        <v>-</v>
      </c>
      <c r="CF6" s="21">
        <f t="shared" si="9"/>
        <v>937.52</v>
      </c>
      <c r="CG6" s="21" t="str">
        <f t="shared" si="9"/>
        <v>-</v>
      </c>
      <c r="CH6" s="21" t="str">
        <f t="shared" si="9"/>
        <v>-</v>
      </c>
      <c r="CI6" s="21" t="str">
        <f t="shared" si="9"/>
        <v>-</v>
      </c>
      <c r="CJ6" s="21" t="str">
        <f t="shared" si="9"/>
        <v>-</v>
      </c>
      <c r="CK6" s="21">
        <f t="shared" si="9"/>
        <v>536.16999999999996</v>
      </c>
      <c r="CL6" s="20" t="str">
        <f>IF(CL7="","",IF(CL7="-","【-】","【"&amp;SUBSTITUTE(TEXT(CL7,"#,##0.00"),"-","△")&amp;"】"))</f>
        <v>【462.49】</v>
      </c>
      <c r="CM6" s="21" t="str">
        <f>IF(CM7="",NA(),CM7)</f>
        <v>-</v>
      </c>
      <c r="CN6" s="21" t="str">
        <f t="shared" ref="CN6:CV6" si="10">IF(CN7="",NA(),CN7)</f>
        <v>-</v>
      </c>
      <c r="CO6" s="21" t="str">
        <f t="shared" si="10"/>
        <v>-</v>
      </c>
      <c r="CP6" s="21" t="str">
        <f t="shared" si="10"/>
        <v>-</v>
      </c>
      <c r="CQ6" s="21">
        <f t="shared" si="10"/>
        <v>38.74</v>
      </c>
      <c r="CR6" s="21" t="str">
        <f t="shared" si="10"/>
        <v>-</v>
      </c>
      <c r="CS6" s="21" t="str">
        <f t="shared" si="10"/>
        <v>-</v>
      </c>
      <c r="CT6" s="21" t="str">
        <f t="shared" si="10"/>
        <v>-</v>
      </c>
      <c r="CU6" s="21" t="str">
        <f t="shared" si="10"/>
        <v>-</v>
      </c>
      <c r="CV6" s="21">
        <f t="shared" si="10"/>
        <v>27.81</v>
      </c>
      <c r="CW6" s="20" t="str">
        <f>IF(CW7="","",IF(CW7="-","【-】","【"&amp;SUBSTITUTE(TEXT(CW7,"#,##0.00"),"-","△")&amp;"】"))</f>
        <v>【30.09】</v>
      </c>
      <c r="CX6" s="21" t="str">
        <f>IF(CX7="",NA(),CX7)</f>
        <v>-</v>
      </c>
      <c r="CY6" s="21" t="str">
        <f t="shared" ref="CY6:DG6" si="11">IF(CY7="",NA(),CY7)</f>
        <v>-</v>
      </c>
      <c r="CZ6" s="21" t="str">
        <f t="shared" si="11"/>
        <v>-</v>
      </c>
      <c r="DA6" s="21" t="str">
        <f t="shared" si="11"/>
        <v>-</v>
      </c>
      <c r="DB6" s="21">
        <f t="shared" si="11"/>
        <v>88.37</v>
      </c>
      <c r="DC6" s="21" t="str">
        <f t="shared" si="11"/>
        <v>-</v>
      </c>
      <c r="DD6" s="21" t="str">
        <f t="shared" si="11"/>
        <v>-</v>
      </c>
      <c r="DE6" s="21" t="str">
        <f t="shared" si="11"/>
        <v>-</v>
      </c>
      <c r="DF6" s="21" t="str">
        <f t="shared" si="11"/>
        <v>-</v>
      </c>
      <c r="DG6" s="21">
        <f t="shared" si="11"/>
        <v>78.680000000000007</v>
      </c>
      <c r="DH6" s="20" t="str">
        <f>IF(DH7="","",IF(DH7="-","【-】","【"&amp;SUBSTITUTE(TEXT(DH7,"#,##0.00"),"-","△")&amp;"】"))</f>
        <v>【80.97】</v>
      </c>
      <c r="DI6" s="21" t="str">
        <f>IF(DI7="",NA(),DI7)</f>
        <v>-</v>
      </c>
      <c r="DJ6" s="21" t="str">
        <f t="shared" ref="DJ6:DR6" si="12">IF(DJ7="",NA(),DJ7)</f>
        <v>-</v>
      </c>
      <c r="DK6" s="21" t="str">
        <f t="shared" si="12"/>
        <v>-</v>
      </c>
      <c r="DL6" s="21" t="str">
        <f t="shared" si="12"/>
        <v>-</v>
      </c>
      <c r="DM6" s="21">
        <f t="shared" si="12"/>
        <v>38.24</v>
      </c>
      <c r="DN6" s="21" t="str">
        <f t="shared" si="12"/>
        <v>-</v>
      </c>
      <c r="DO6" s="21" t="str">
        <f t="shared" si="12"/>
        <v>-</v>
      </c>
      <c r="DP6" s="21" t="str">
        <f t="shared" si="12"/>
        <v>-</v>
      </c>
      <c r="DQ6" s="21" t="str">
        <f t="shared" si="12"/>
        <v>-</v>
      </c>
      <c r="DR6" s="21">
        <f t="shared" si="12"/>
        <v>23.92</v>
      </c>
      <c r="DS6" s="20" t="str">
        <f>IF(DS7="","",IF(DS7="-","【-】","【"&amp;SUBSTITUTE(TEXT(DS7,"#,##0.00"),"-","△")&amp;"】"))</f>
        <v>【26.63】</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2">
      <c r="A7" s="14"/>
      <c r="B7" s="23">
        <v>2024</v>
      </c>
      <c r="C7" s="23">
        <v>264636</v>
      </c>
      <c r="D7" s="23">
        <v>46</v>
      </c>
      <c r="E7" s="23">
        <v>17</v>
      </c>
      <c r="F7" s="23">
        <v>6</v>
      </c>
      <c r="G7" s="23">
        <v>0</v>
      </c>
      <c r="H7" s="23" t="s">
        <v>96</v>
      </c>
      <c r="I7" s="23" t="s">
        <v>97</v>
      </c>
      <c r="J7" s="23" t="s">
        <v>98</v>
      </c>
      <c r="K7" s="23" t="s">
        <v>99</v>
      </c>
      <c r="L7" s="23" t="s">
        <v>100</v>
      </c>
      <c r="M7" s="23" t="s">
        <v>101</v>
      </c>
      <c r="N7" s="24" t="s">
        <v>102</v>
      </c>
      <c r="O7" s="24">
        <v>67.25</v>
      </c>
      <c r="P7" s="24">
        <v>57.4</v>
      </c>
      <c r="Q7" s="24">
        <v>99.56</v>
      </c>
      <c r="R7" s="24">
        <v>3500</v>
      </c>
      <c r="S7" s="24">
        <v>1861</v>
      </c>
      <c r="T7" s="24">
        <v>61.95</v>
      </c>
      <c r="U7" s="24">
        <v>30.04</v>
      </c>
      <c r="V7" s="24">
        <v>1066</v>
      </c>
      <c r="W7" s="24">
        <v>0.75</v>
      </c>
      <c r="X7" s="24">
        <v>1421.33</v>
      </c>
      <c r="Y7" s="24" t="s">
        <v>102</v>
      </c>
      <c r="Z7" s="24" t="s">
        <v>102</v>
      </c>
      <c r="AA7" s="24" t="s">
        <v>102</v>
      </c>
      <c r="AB7" s="24" t="s">
        <v>102</v>
      </c>
      <c r="AC7" s="24">
        <v>82.8</v>
      </c>
      <c r="AD7" s="24" t="s">
        <v>102</v>
      </c>
      <c r="AE7" s="24" t="s">
        <v>102</v>
      </c>
      <c r="AF7" s="24" t="s">
        <v>102</v>
      </c>
      <c r="AG7" s="24" t="s">
        <v>102</v>
      </c>
      <c r="AH7" s="24">
        <v>107.11</v>
      </c>
      <c r="AI7" s="24">
        <v>104.55</v>
      </c>
      <c r="AJ7" s="24" t="s">
        <v>102</v>
      </c>
      <c r="AK7" s="24" t="s">
        <v>102</v>
      </c>
      <c r="AL7" s="24" t="s">
        <v>102</v>
      </c>
      <c r="AM7" s="24" t="s">
        <v>102</v>
      </c>
      <c r="AN7" s="24">
        <v>92.69</v>
      </c>
      <c r="AO7" s="24" t="s">
        <v>102</v>
      </c>
      <c r="AP7" s="24" t="s">
        <v>102</v>
      </c>
      <c r="AQ7" s="24" t="s">
        <v>102</v>
      </c>
      <c r="AR7" s="24" t="s">
        <v>102</v>
      </c>
      <c r="AS7" s="24">
        <v>108.76</v>
      </c>
      <c r="AT7" s="24">
        <v>84.87</v>
      </c>
      <c r="AU7" s="24" t="s">
        <v>102</v>
      </c>
      <c r="AV7" s="24" t="s">
        <v>102</v>
      </c>
      <c r="AW7" s="24" t="s">
        <v>102</v>
      </c>
      <c r="AX7" s="24" t="s">
        <v>102</v>
      </c>
      <c r="AY7" s="24">
        <v>67.66</v>
      </c>
      <c r="AZ7" s="24" t="s">
        <v>102</v>
      </c>
      <c r="BA7" s="24" t="s">
        <v>102</v>
      </c>
      <c r="BB7" s="24" t="s">
        <v>102</v>
      </c>
      <c r="BC7" s="24" t="s">
        <v>102</v>
      </c>
      <c r="BD7" s="24">
        <v>72.13</v>
      </c>
      <c r="BE7" s="24">
        <v>71.459999999999994</v>
      </c>
      <c r="BF7" s="24" t="s">
        <v>102</v>
      </c>
      <c r="BG7" s="24" t="s">
        <v>102</v>
      </c>
      <c r="BH7" s="24" t="s">
        <v>102</v>
      </c>
      <c r="BI7" s="24" t="s">
        <v>102</v>
      </c>
      <c r="BJ7" s="24">
        <v>3019.86</v>
      </c>
      <c r="BK7" s="24" t="s">
        <v>102</v>
      </c>
      <c r="BL7" s="24" t="s">
        <v>102</v>
      </c>
      <c r="BM7" s="24" t="s">
        <v>102</v>
      </c>
      <c r="BN7" s="24" t="s">
        <v>102</v>
      </c>
      <c r="BO7" s="24">
        <v>1420.25</v>
      </c>
      <c r="BP7" s="24">
        <v>1223.19</v>
      </c>
      <c r="BQ7" s="24" t="s">
        <v>102</v>
      </c>
      <c r="BR7" s="24" t="s">
        <v>102</v>
      </c>
      <c r="BS7" s="24" t="s">
        <v>102</v>
      </c>
      <c r="BT7" s="24" t="s">
        <v>102</v>
      </c>
      <c r="BU7" s="24">
        <v>19.25</v>
      </c>
      <c r="BV7" s="24" t="s">
        <v>102</v>
      </c>
      <c r="BW7" s="24" t="s">
        <v>102</v>
      </c>
      <c r="BX7" s="24" t="s">
        <v>102</v>
      </c>
      <c r="BY7" s="24" t="s">
        <v>102</v>
      </c>
      <c r="BZ7" s="24">
        <v>32.700000000000003</v>
      </c>
      <c r="CA7" s="24">
        <v>37.21</v>
      </c>
      <c r="CB7" s="24" t="s">
        <v>102</v>
      </c>
      <c r="CC7" s="24" t="s">
        <v>102</v>
      </c>
      <c r="CD7" s="24" t="s">
        <v>102</v>
      </c>
      <c r="CE7" s="24" t="s">
        <v>102</v>
      </c>
      <c r="CF7" s="24">
        <v>937.52</v>
      </c>
      <c r="CG7" s="24" t="s">
        <v>102</v>
      </c>
      <c r="CH7" s="24" t="s">
        <v>102</v>
      </c>
      <c r="CI7" s="24" t="s">
        <v>102</v>
      </c>
      <c r="CJ7" s="24" t="s">
        <v>102</v>
      </c>
      <c r="CK7" s="24">
        <v>536.16999999999996</v>
      </c>
      <c r="CL7" s="24">
        <v>462.49</v>
      </c>
      <c r="CM7" s="24" t="s">
        <v>102</v>
      </c>
      <c r="CN7" s="24" t="s">
        <v>102</v>
      </c>
      <c r="CO7" s="24" t="s">
        <v>102</v>
      </c>
      <c r="CP7" s="24" t="s">
        <v>102</v>
      </c>
      <c r="CQ7" s="24">
        <v>38.74</v>
      </c>
      <c r="CR7" s="24" t="s">
        <v>102</v>
      </c>
      <c r="CS7" s="24" t="s">
        <v>102</v>
      </c>
      <c r="CT7" s="24" t="s">
        <v>102</v>
      </c>
      <c r="CU7" s="24" t="s">
        <v>102</v>
      </c>
      <c r="CV7" s="24">
        <v>27.81</v>
      </c>
      <c r="CW7" s="24">
        <v>30.09</v>
      </c>
      <c r="CX7" s="24" t="s">
        <v>102</v>
      </c>
      <c r="CY7" s="24" t="s">
        <v>102</v>
      </c>
      <c r="CZ7" s="24" t="s">
        <v>102</v>
      </c>
      <c r="DA7" s="24" t="s">
        <v>102</v>
      </c>
      <c r="DB7" s="24">
        <v>88.37</v>
      </c>
      <c r="DC7" s="24" t="s">
        <v>102</v>
      </c>
      <c r="DD7" s="24" t="s">
        <v>102</v>
      </c>
      <c r="DE7" s="24" t="s">
        <v>102</v>
      </c>
      <c r="DF7" s="24" t="s">
        <v>102</v>
      </c>
      <c r="DG7" s="24">
        <v>78.680000000000007</v>
      </c>
      <c r="DH7" s="24">
        <v>80.97</v>
      </c>
      <c r="DI7" s="24" t="s">
        <v>102</v>
      </c>
      <c r="DJ7" s="24" t="s">
        <v>102</v>
      </c>
      <c r="DK7" s="24" t="s">
        <v>102</v>
      </c>
      <c r="DL7" s="24" t="s">
        <v>102</v>
      </c>
      <c r="DM7" s="24">
        <v>38.24</v>
      </c>
      <c r="DN7" s="24" t="s">
        <v>102</v>
      </c>
      <c r="DO7" s="24" t="s">
        <v>102</v>
      </c>
      <c r="DP7" s="24" t="s">
        <v>102</v>
      </c>
      <c r="DQ7" s="24" t="s">
        <v>102</v>
      </c>
      <c r="DR7" s="24">
        <v>23.92</v>
      </c>
      <c r="DS7" s="24">
        <v>26.63</v>
      </c>
      <c r="DT7" s="24" t="s">
        <v>102</v>
      </c>
      <c r="DU7" s="24" t="s">
        <v>102</v>
      </c>
      <c r="DV7" s="24" t="s">
        <v>102</v>
      </c>
      <c r="DW7" s="24" t="s">
        <v>102</v>
      </c>
      <c r="DX7" s="24">
        <v>0</v>
      </c>
      <c r="DY7" s="24" t="s">
        <v>102</v>
      </c>
      <c r="DZ7" s="24" t="s">
        <v>102</v>
      </c>
      <c r="EA7" s="24" t="s">
        <v>102</v>
      </c>
      <c r="EB7" s="24" t="s">
        <v>102</v>
      </c>
      <c r="EC7" s="24">
        <v>0</v>
      </c>
      <c r="ED7" s="24">
        <v>0</v>
      </c>
      <c r="EE7" s="24" t="s">
        <v>102</v>
      </c>
      <c r="EF7" s="24" t="s">
        <v>102</v>
      </c>
      <c r="EG7" s="24" t="s">
        <v>102</v>
      </c>
      <c r="EH7" s="24" t="s">
        <v>102</v>
      </c>
      <c r="EI7" s="24">
        <v>0</v>
      </c>
      <c r="EJ7" s="24" t="s">
        <v>102</v>
      </c>
      <c r="EK7" s="24" t="s">
        <v>102</v>
      </c>
      <c r="EL7" s="24" t="s">
        <v>102</v>
      </c>
      <c r="EM7" s="24" t="s">
        <v>102</v>
      </c>
      <c r="EN7" s="24">
        <v>0</v>
      </c>
      <c r="EO7" s="24">
        <v>0</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豊田 晶常</cp:lastModifiedBy>
  <dcterms:created xsi:type="dcterms:W3CDTF">2025-12-23T06:26:00Z</dcterms:created>
  <dcterms:modified xsi:type="dcterms:W3CDTF">2026-02-06T00:47:05Z</dcterms:modified>
  <cp:category/>
</cp:coreProperties>
</file>